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DELL\Dropbox\Trabajo\Cocorna3\Requerimiento\Informe\Anexo5\"/>
    </mc:Choice>
  </mc:AlternateContent>
  <xr:revisionPtr revIDLastSave="0" documentId="13_ncr:1_{0FCBB8F2-4408-450B-946A-E99816A0243B}" xr6:coauthVersionLast="45" xr6:coauthVersionMax="45" xr10:uidLastSave="{00000000-0000-0000-0000-000000000000}"/>
  <bookViews>
    <workbookView xWindow="28680" yWindow="-120" windowWidth="24240" windowHeight="13140" xr2:uid="{00000000-000D-0000-FFFF-FFFF00000000}"/>
  </bookViews>
  <sheets>
    <sheet name="resumen" sheetId="1" r:id="rId1"/>
    <sheet name="captac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1" i="2" l="1"/>
  <c r="B70" i="2"/>
  <c r="B69" i="2"/>
  <c r="B68" i="2"/>
  <c r="B67" i="2"/>
  <c r="B66" i="2"/>
  <c r="D56" i="2"/>
  <c r="D57" i="2"/>
  <c r="D58" i="2"/>
  <c r="D59" i="2"/>
  <c r="D60" i="2"/>
  <c r="D61" i="2"/>
  <c r="D62" i="2"/>
  <c r="D63" i="2"/>
  <c r="D64" i="2"/>
  <c r="D65" i="2"/>
  <c r="D55" i="2"/>
  <c r="B72" i="2"/>
  <c r="B56" i="2"/>
  <c r="B55" i="2"/>
  <c r="I31" i="2"/>
  <c r="E55" i="2" l="1"/>
  <c r="E56" i="2"/>
  <c r="E57" i="2" s="1"/>
  <c r="E58" i="2" l="1"/>
  <c r="E59" i="2" s="1"/>
  <c r="E60" i="2" s="1"/>
  <c r="E61" i="2" l="1"/>
  <c r="E62" i="2" s="1"/>
  <c r="E63" i="2" s="1"/>
  <c r="E64" i="2" s="1"/>
  <c r="E65" i="2" s="1"/>
</calcChain>
</file>

<file path=xl/sharedStrings.xml><?xml version="1.0" encoding="utf-8"?>
<sst xmlns="http://schemas.openxmlformats.org/spreadsheetml/2006/main" count="99" uniqueCount="87">
  <si>
    <t>Fecha</t>
  </si>
  <si>
    <t>Arenas</t>
  </si>
  <si>
    <t>Gravas</t>
  </si>
  <si>
    <t>Cantos</t>
  </si>
  <si>
    <t>Bloques</t>
  </si>
  <si>
    <t>Total</t>
  </si>
  <si>
    <t>Lugar</t>
  </si>
  <si>
    <t>Puente Arenosa</t>
  </si>
  <si>
    <t>Puente Colgante Mazotes</t>
  </si>
  <si>
    <t>Captación Cocorná 3</t>
  </si>
  <si>
    <t>CONTEO DE PIEDRAS DE  WOLMAN</t>
  </si>
  <si>
    <t>PRAMING S.A.S</t>
  </si>
  <si>
    <t xml:space="preserve">FECHA </t>
  </si>
  <si>
    <t>HORA INICIO</t>
  </si>
  <si>
    <t>ESTACIÓN N°</t>
  </si>
  <si>
    <t>Captacion PCH Cocorna III</t>
  </si>
  <si>
    <t>HORA FIN</t>
  </si>
  <si>
    <t>CORRIENTE</t>
  </si>
  <si>
    <t>Cocorná</t>
  </si>
  <si>
    <t>MUNICIPIO</t>
  </si>
  <si>
    <t>COMISIÓN</t>
  </si>
  <si>
    <t>Tipo de material</t>
  </si>
  <si>
    <t>Tamaño (mm)</t>
  </si>
  <si>
    <t>CONTEO PARTÍCULAS</t>
  </si>
  <si>
    <t>SUBTOTAL</t>
  </si>
  <si>
    <t>de</t>
  </si>
  <si>
    <t>a</t>
  </si>
  <si>
    <t>ARENAS</t>
  </si>
  <si>
    <t>&lt; Muy gruesas</t>
  </si>
  <si>
    <t>&lt;2</t>
  </si>
  <si>
    <t>GRAVAS</t>
  </si>
  <si>
    <t>Muy finas</t>
  </si>
  <si>
    <t>Finas</t>
  </si>
  <si>
    <t>Medias</t>
  </si>
  <si>
    <t>Gruesas</t>
  </si>
  <si>
    <t>Muy gruesas</t>
  </si>
  <si>
    <t>CANTOS</t>
  </si>
  <si>
    <t>Pequeños</t>
  </si>
  <si>
    <t>Medios</t>
  </si>
  <si>
    <t>Grandes</t>
  </si>
  <si>
    <t>Muy gandes</t>
  </si>
  <si>
    <t>PIEDRAS O BLOQUES</t>
  </si>
  <si>
    <t>TOTAL</t>
  </si>
  <si>
    <t>Observaciones:</t>
  </si>
  <si>
    <t>Rocas más grandes N°</t>
  </si>
  <si>
    <t>Diámetro (mm)</t>
  </si>
  <si>
    <t>Diámetro</t>
  </si>
  <si>
    <t>Partícula 1</t>
  </si>
  <si>
    <t>Partícula 2</t>
  </si>
  <si>
    <t>Partícula 3</t>
  </si>
  <si>
    <t>Partícula 4</t>
  </si>
  <si>
    <t>Partícula 5</t>
  </si>
  <si>
    <t>Dmax(mm)</t>
  </si>
  <si>
    <t>Dmedio(mm)</t>
  </si>
  <si>
    <t>Dmín(mm)</t>
  </si>
  <si>
    <t xml:space="preserve">COORDENADA </t>
  </si>
  <si>
    <t>INICIO TRAMO</t>
  </si>
  <si>
    <t>FIN TRAMO</t>
  </si>
  <si>
    <t xml:space="preserve"> X (este)</t>
  </si>
  <si>
    <t xml:space="preserve"> Y (norte)</t>
  </si>
  <si>
    <t>CONTEO PIEDRAS WOLMAN</t>
  </si>
  <si>
    <t>TAMAÑO</t>
  </si>
  <si>
    <t>NUMERO</t>
  </si>
  <si>
    <t>Dmedio geométrico (mm)</t>
  </si>
  <si>
    <t>%</t>
  </si>
  <si>
    <t>% ACUMULADO</t>
  </si>
  <si>
    <t>(mm)</t>
  </si>
  <si>
    <t>2 a 4</t>
  </si>
  <si>
    <t>4 a 8</t>
  </si>
  <si>
    <t>8 a 16</t>
  </si>
  <si>
    <t>16 a 32</t>
  </si>
  <si>
    <t>32 a 64</t>
  </si>
  <si>
    <t>64 a 128</t>
  </si>
  <si>
    <t>128 a 256</t>
  </si>
  <si>
    <t>256 a 512</t>
  </si>
  <si>
    <t>512 a 1024</t>
  </si>
  <si>
    <t>1024 a 2048</t>
  </si>
  <si>
    <t>D10 (mm)</t>
  </si>
  <si>
    <t>Grava fina (8-4 mm)</t>
  </si>
  <si>
    <t>D16 (mm)</t>
  </si>
  <si>
    <t>Grava media (16-8 mm)</t>
  </si>
  <si>
    <t>D50 (mm)</t>
  </si>
  <si>
    <t>Grava gruesa (32-16 mm)</t>
  </si>
  <si>
    <t>D75 (mm)</t>
  </si>
  <si>
    <t>Grava muy  gruesa (64-32 mm)</t>
  </si>
  <si>
    <t>D84 (mm)</t>
  </si>
  <si>
    <t>D90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</si>
</sst>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 Narrow"/>
      <family val="2"/>
    </font>
    <font>
      <b/>
      <sz val="16"/>
      <name val="Arial Narrow"/>
      <family val="2"/>
    </font>
    <font>
      <b/>
      <sz val="14"/>
      <name val="Arial Narrow"/>
      <family val="2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medium">
        <color rgb="FFA8D08D"/>
      </left>
      <right style="medium">
        <color rgb="FFA8D08D"/>
      </right>
      <top style="medium">
        <color rgb="FFA8D08D"/>
      </top>
      <bottom style="medium">
        <color rgb="FFA8D08D"/>
      </bottom>
      <diagonal/>
    </border>
    <border>
      <left/>
      <right style="medium">
        <color rgb="FFA8D08D"/>
      </right>
      <top style="medium">
        <color rgb="FFA8D08D"/>
      </top>
      <bottom style="medium">
        <color rgb="FFA8D08D"/>
      </bottom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3" borderId="0" xfId="0" applyFill="1"/>
    <xf numFmtId="0" fontId="0" fillId="3" borderId="5" xfId="0" applyFill="1" applyBorder="1"/>
    <xf numFmtId="0" fontId="0" fillId="3" borderId="15" xfId="0" applyFill="1" applyBorder="1"/>
    <xf numFmtId="0" fontId="5" fillId="3" borderId="5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0" fillId="3" borderId="7" xfId="0" applyFill="1" applyBorder="1" applyAlignment="1">
      <alignment vertical="center" wrapText="1"/>
    </xf>
    <xf numFmtId="0" fontId="0" fillId="3" borderId="8" xfId="0" applyFill="1" applyBorder="1"/>
    <xf numFmtId="0" fontId="0" fillId="3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0" fillId="3" borderId="0" xfId="0" applyFill="1" applyAlignment="1">
      <alignment vertical="top"/>
    </xf>
    <xf numFmtId="0" fontId="5" fillId="3" borderId="6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/>
    </xf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0" fillId="3" borderId="0" xfId="0" applyFill="1" applyAlignment="1">
      <alignment horizontal="center"/>
    </xf>
    <xf numFmtId="0" fontId="0" fillId="0" borderId="5" xfId="0" applyBorder="1"/>
    <xf numFmtId="0" fontId="2" fillId="0" borderId="5" xfId="0" applyFont="1" applyBorder="1" applyAlignment="1">
      <alignment horizontal="center" wrapText="1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2" fillId="0" borderId="5" xfId="0" applyFont="1" applyBorder="1"/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/>
    </xf>
    <xf numFmtId="2" fontId="0" fillId="0" borderId="0" xfId="0" applyNumberFormat="1"/>
    <xf numFmtId="0" fontId="5" fillId="3" borderId="5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15" xfId="0" applyFill="1" applyBorder="1" applyAlignment="1">
      <alignment horizontal="center"/>
    </xf>
    <xf numFmtId="0" fontId="0" fillId="3" borderId="7" xfId="0" applyFill="1" applyBorder="1" applyAlignment="1">
      <alignment horizontal="left" vertical="top"/>
    </xf>
    <xf numFmtId="0" fontId="0" fillId="3" borderId="8" xfId="0" applyFill="1" applyBorder="1" applyAlignment="1">
      <alignment horizontal="left" vertical="top"/>
    </xf>
    <xf numFmtId="0" fontId="0" fillId="3" borderId="9" xfId="0" applyFill="1" applyBorder="1" applyAlignment="1">
      <alignment horizontal="left" vertical="top"/>
    </xf>
    <xf numFmtId="0" fontId="0" fillId="3" borderId="20" xfId="0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21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0" fillId="3" borderId="11" xfId="0" applyFill="1" applyBorder="1" applyAlignment="1">
      <alignment horizontal="left" vertical="top"/>
    </xf>
    <xf numFmtId="0" fontId="0" fillId="3" borderId="12" xfId="0" applyFill="1" applyBorder="1" applyAlignment="1">
      <alignment horizontal="left" vertical="top"/>
    </xf>
    <xf numFmtId="0" fontId="0" fillId="3" borderId="5" xfId="0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/>
    </xf>
    <xf numFmtId="20" fontId="5" fillId="3" borderId="13" xfId="0" applyNumberFormat="1" applyFont="1" applyFill="1" applyBorder="1" applyAlignment="1">
      <alignment horizontal="center"/>
    </xf>
    <xf numFmtId="0" fontId="2" fillId="0" borderId="15" xfId="0" applyFont="1" applyBorder="1"/>
    <xf numFmtId="2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right"/>
    </xf>
    <xf numFmtId="164" fontId="1" fillId="0" borderId="15" xfId="0" applyNumberFormat="1" applyFon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5" fillId="4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306917</xdr:colOff>
      <xdr:row>0</xdr:row>
      <xdr:rowOff>42333</xdr:rowOff>
    </xdr:from>
    <xdr:to>
      <xdr:col>1</xdr:col>
      <xdr:colOff>74930</xdr:colOff>
      <xdr:row>4</xdr:row>
      <xdr:rowOff>22225</xdr:rowOff>
    </xdr:to>
    <xdr:pic>
      <xdr:nvPicPr>
        <xdr:cNvPr id="2" name="Picture 6294">
          <a:extLst>
            <a:ext uri="{FF2B5EF4-FFF2-40B4-BE49-F238E27FC236}">
              <a16:creationId xmlns:a16="http://schemas.microsoft.com/office/drawing/2014/main" id="{256C4E09-49C0-4920-AE25-B3E0A5C470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6917" y="44238"/>
          <a:ext cx="1051983" cy="709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"/>
  <sheetViews>
    <sheetView tabSelected="1" workbookViewId="0">
      <selection activeCell="I10" sqref="I10"/>
    </sheetView>
  </sheetViews>
  <sheetFormatPr defaultRowHeight="14.4" x14ac:dyDescent="0.3"/>
  <cols>
    <col min="1" max="1" width="13.88671875" bestFit="1" customWidth="1"/>
  </cols>
  <sheetData>
    <row r="1" spans="1:7" ht="15" thickBot="1" x14ac:dyDescent="0.35">
      <c r="A1" s="1" t="s">
        <v>6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ht="15" thickBot="1" x14ac:dyDescent="0.35">
      <c r="A2" s="3" t="s">
        <v>7</v>
      </c>
      <c r="B2" s="3">
        <v>43494</v>
      </c>
      <c r="C2" s="4">
        <v>6</v>
      </c>
      <c r="D2" s="4">
        <v>67</v>
      </c>
      <c r="E2" s="5">
        <v>27</v>
      </c>
      <c r="F2" s="4">
        <v>0</v>
      </c>
      <c r="G2" s="5">
        <v>100</v>
      </c>
    </row>
    <row r="3" spans="1:7" ht="23.4" thickBot="1" x14ac:dyDescent="0.35">
      <c r="A3" s="3" t="s">
        <v>8</v>
      </c>
      <c r="B3" s="3">
        <v>43494</v>
      </c>
      <c r="C3" s="4">
        <v>6</v>
      </c>
      <c r="D3" s="4">
        <v>74</v>
      </c>
      <c r="E3" s="5">
        <v>20</v>
      </c>
      <c r="F3" s="4">
        <v>0</v>
      </c>
      <c r="G3" s="5">
        <v>100</v>
      </c>
    </row>
    <row r="4" spans="1:7" ht="23.4" thickBot="1" x14ac:dyDescent="0.35">
      <c r="A4" s="3" t="s">
        <v>9</v>
      </c>
      <c r="B4" s="3">
        <v>43494</v>
      </c>
      <c r="C4" s="4">
        <v>0</v>
      </c>
      <c r="D4" s="4">
        <v>84</v>
      </c>
      <c r="E4" s="5">
        <v>16</v>
      </c>
      <c r="F4" s="4">
        <v>0</v>
      </c>
      <c r="G4" s="5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4371-9B95-4776-A61B-1DAB71F0B791}">
  <dimension ref="A1:I72"/>
  <sheetViews>
    <sheetView topLeftCell="A49" workbookViewId="0">
      <selection activeCell="A66" sqref="A66:E71"/>
    </sheetView>
  </sheetViews>
  <sheetFormatPr defaultRowHeight="14.4" x14ac:dyDescent="0.3"/>
  <cols>
    <col min="1" max="1" width="18.5546875" bestFit="1" customWidth="1"/>
    <col min="2" max="2" width="13.21875" bestFit="1" customWidth="1"/>
    <col min="3" max="5" width="9.88671875" bestFit="1" customWidth="1"/>
    <col min="6" max="6" width="11.88671875" bestFit="1" customWidth="1"/>
    <col min="8" max="8" width="7.77734375" bestFit="1" customWidth="1"/>
    <col min="9" max="9" width="9.88671875" bestFit="1" customWidth="1"/>
  </cols>
  <sheetData>
    <row r="1" spans="1:9" x14ac:dyDescent="0.3">
      <c r="A1" s="64"/>
      <c r="B1" s="64"/>
      <c r="C1" s="65" t="s">
        <v>10</v>
      </c>
      <c r="D1" s="66"/>
      <c r="E1" s="66"/>
      <c r="F1" s="66"/>
      <c r="G1" s="66"/>
      <c r="H1" s="66"/>
      <c r="I1" s="66"/>
    </row>
    <row r="2" spans="1:9" x14ac:dyDescent="0.3">
      <c r="A2" s="64"/>
      <c r="B2" s="64"/>
      <c r="C2" s="65"/>
      <c r="D2" s="66"/>
      <c r="E2" s="66"/>
      <c r="F2" s="66"/>
      <c r="G2" s="66"/>
      <c r="H2" s="66"/>
      <c r="I2" s="66"/>
    </row>
    <row r="3" spans="1:9" x14ac:dyDescent="0.3">
      <c r="A3" s="64"/>
      <c r="B3" s="64"/>
      <c r="C3" s="67" t="s">
        <v>11</v>
      </c>
      <c r="D3" s="68"/>
      <c r="E3" s="68"/>
      <c r="F3" s="68"/>
      <c r="G3" s="68"/>
      <c r="H3" s="68"/>
      <c r="I3" s="69"/>
    </row>
    <row r="4" spans="1:9" x14ac:dyDescent="0.3">
      <c r="A4" s="64"/>
      <c r="B4" s="64"/>
      <c r="C4" s="70"/>
      <c r="D4" s="71"/>
      <c r="E4" s="71"/>
      <c r="F4" s="71"/>
      <c r="G4" s="71"/>
      <c r="H4" s="71"/>
      <c r="I4" s="72"/>
    </row>
    <row r="5" spans="1:9" x14ac:dyDescent="0.3">
      <c r="A5" s="6"/>
      <c r="B5" s="6"/>
      <c r="C5" s="6"/>
      <c r="D5" s="6"/>
      <c r="E5" s="6"/>
      <c r="F5" s="6"/>
      <c r="G5" s="6"/>
      <c r="H5" s="6"/>
      <c r="I5" s="6"/>
    </row>
    <row r="6" spans="1:9" x14ac:dyDescent="0.3">
      <c r="A6" s="7" t="s">
        <v>12</v>
      </c>
      <c r="B6" s="73">
        <v>43494</v>
      </c>
      <c r="C6" s="37"/>
      <c r="D6" s="37"/>
      <c r="E6" s="53"/>
      <c r="F6" s="7" t="s">
        <v>13</v>
      </c>
      <c r="G6" s="74">
        <v>0.53472222222222221</v>
      </c>
      <c r="H6" s="54"/>
      <c r="I6" s="55"/>
    </row>
    <row r="7" spans="1:9" x14ac:dyDescent="0.3">
      <c r="A7" s="7" t="s">
        <v>14</v>
      </c>
      <c r="B7" s="37" t="s">
        <v>15</v>
      </c>
      <c r="C7" s="37"/>
      <c r="D7" s="37"/>
      <c r="E7" s="53"/>
      <c r="F7" s="7" t="s">
        <v>16</v>
      </c>
      <c r="G7" s="74">
        <v>0.55555555555555558</v>
      </c>
      <c r="H7" s="54"/>
      <c r="I7" s="55"/>
    </row>
    <row r="8" spans="1:9" x14ac:dyDescent="0.3">
      <c r="A8" s="7" t="s">
        <v>17</v>
      </c>
      <c r="B8" s="53" t="s">
        <v>18</v>
      </c>
      <c r="C8" s="54"/>
      <c r="D8" s="54"/>
      <c r="E8" s="54"/>
      <c r="F8" s="7" t="s">
        <v>19</v>
      </c>
      <c r="G8" s="53" t="s">
        <v>18</v>
      </c>
      <c r="H8" s="54"/>
      <c r="I8" s="55"/>
    </row>
    <row r="9" spans="1:9" x14ac:dyDescent="0.3">
      <c r="A9" s="8" t="s">
        <v>20</v>
      </c>
      <c r="B9" s="56"/>
      <c r="C9" s="56"/>
      <c r="D9" s="56"/>
      <c r="E9" s="56"/>
      <c r="F9" s="56"/>
      <c r="G9" s="57"/>
      <c r="H9" s="57"/>
      <c r="I9" s="57"/>
    </row>
    <row r="10" spans="1:9" x14ac:dyDescent="0.3">
      <c r="A10" s="38"/>
      <c r="B10" s="58"/>
      <c r="C10" s="58"/>
      <c r="D10" s="58"/>
      <c r="E10" s="58"/>
      <c r="F10" s="58"/>
      <c r="G10" s="58"/>
      <c r="H10" s="58"/>
      <c r="I10" s="39"/>
    </row>
    <row r="11" spans="1:9" x14ac:dyDescent="0.3">
      <c r="A11" s="59" t="s">
        <v>21</v>
      </c>
      <c r="B11" s="59"/>
      <c r="C11" s="61" t="s">
        <v>22</v>
      </c>
      <c r="D11" s="61"/>
      <c r="E11" s="61" t="s">
        <v>23</v>
      </c>
      <c r="F11" s="61"/>
      <c r="G11" s="61"/>
      <c r="H11" s="61"/>
      <c r="I11" s="63" t="s">
        <v>24</v>
      </c>
    </row>
    <row r="12" spans="1:9" x14ac:dyDescent="0.3">
      <c r="A12" s="60"/>
      <c r="B12" s="60"/>
      <c r="C12" s="9" t="s">
        <v>25</v>
      </c>
      <c r="D12" s="9" t="s">
        <v>26</v>
      </c>
      <c r="E12" s="62"/>
      <c r="F12" s="62"/>
      <c r="G12" s="62"/>
      <c r="H12" s="62"/>
      <c r="I12" s="59"/>
    </row>
    <row r="13" spans="1:9" x14ac:dyDescent="0.3">
      <c r="A13" s="10" t="s">
        <v>27</v>
      </c>
      <c r="B13" s="7" t="s">
        <v>28</v>
      </c>
      <c r="C13" s="11"/>
      <c r="D13" s="11" t="s">
        <v>29</v>
      </c>
      <c r="E13" s="40"/>
      <c r="F13" s="40"/>
      <c r="G13" s="40"/>
      <c r="H13" s="40"/>
      <c r="I13" s="12"/>
    </row>
    <row r="14" spans="1:9" x14ac:dyDescent="0.3">
      <c r="A14" s="52" t="s">
        <v>30</v>
      </c>
      <c r="B14" s="7" t="s">
        <v>31</v>
      </c>
      <c r="C14" s="11">
        <v>2</v>
      </c>
      <c r="D14" s="11">
        <v>4</v>
      </c>
      <c r="E14" s="40"/>
      <c r="F14" s="40"/>
      <c r="G14" s="40"/>
      <c r="H14" s="40"/>
      <c r="I14" s="12">
        <v>1</v>
      </c>
    </row>
    <row r="15" spans="1:9" x14ac:dyDescent="0.3">
      <c r="A15" s="52"/>
      <c r="B15" s="7" t="s">
        <v>32</v>
      </c>
      <c r="C15" s="11">
        <v>4</v>
      </c>
      <c r="D15" s="11">
        <v>5.7</v>
      </c>
      <c r="E15" s="40"/>
      <c r="F15" s="40"/>
      <c r="G15" s="40"/>
      <c r="H15" s="40"/>
      <c r="I15" s="12">
        <v>2</v>
      </c>
    </row>
    <row r="16" spans="1:9" x14ac:dyDescent="0.3">
      <c r="A16" s="52"/>
      <c r="B16" s="7" t="s">
        <v>32</v>
      </c>
      <c r="C16" s="11">
        <v>5.7</v>
      </c>
      <c r="D16" s="11">
        <v>8</v>
      </c>
      <c r="E16" s="40"/>
      <c r="F16" s="40"/>
      <c r="G16" s="40"/>
      <c r="H16" s="40"/>
      <c r="I16" s="12">
        <v>6</v>
      </c>
    </row>
    <row r="17" spans="1:9" x14ac:dyDescent="0.3">
      <c r="A17" s="52"/>
      <c r="B17" s="7" t="s">
        <v>33</v>
      </c>
      <c r="C17" s="11">
        <v>8</v>
      </c>
      <c r="D17" s="11">
        <v>11.3</v>
      </c>
      <c r="E17" s="40"/>
      <c r="F17" s="40"/>
      <c r="G17" s="40"/>
      <c r="H17" s="40"/>
      <c r="I17" s="12">
        <v>8</v>
      </c>
    </row>
    <row r="18" spans="1:9" x14ac:dyDescent="0.3">
      <c r="A18" s="52"/>
      <c r="B18" s="7" t="s">
        <v>33</v>
      </c>
      <c r="C18" s="11">
        <v>11.3</v>
      </c>
      <c r="D18" s="11">
        <v>16</v>
      </c>
      <c r="E18" s="40"/>
      <c r="F18" s="40"/>
      <c r="G18" s="40"/>
      <c r="H18" s="40"/>
      <c r="I18" s="12">
        <v>3</v>
      </c>
    </row>
    <row r="19" spans="1:9" x14ac:dyDescent="0.3">
      <c r="A19" s="52"/>
      <c r="B19" s="7" t="s">
        <v>34</v>
      </c>
      <c r="C19" s="11">
        <v>16</v>
      </c>
      <c r="D19" s="11">
        <v>22.6</v>
      </c>
      <c r="E19" s="40"/>
      <c r="F19" s="40"/>
      <c r="G19" s="40"/>
      <c r="H19" s="40"/>
      <c r="I19" s="12">
        <v>8</v>
      </c>
    </row>
    <row r="20" spans="1:9" x14ac:dyDescent="0.3">
      <c r="A20" s="52"/>
      <c r="B20" s="7" t="s">
        <v>34</v>
      </c>
      <c r="C20" s="11">
        <v>22.6</v>
      </c>
      <c r="D20" s="11">
        <v>32</v>
      </c>
      <c r="E20" s="40"/>
      <c r="F20" s="40"/>
      <c r="G20" s="40"/>
      <c r="H20" s="40"/>
      <c r="I20" s="12">
        <v>18</v>
      </c>
    </row>
    <row r="21" spans="1:9" x14ac:dyDescent="0.3">
      <c r="A21" s="52"/>
      <c r="B21" s="7" t="s">
        <v>35</v>
      </c>
      <c r="C21" s="11">
        <v>32</v>
      </c>
      <c r="D21" s="11">
        <v>45</v>
      </c>
      <c r="E21" s="40"/>
      <c r="F21" s="40"/>
      <c r="G21" s="40"/>
      <c r="H21" s="40"/>
      <c r="I21" s="12">
        <v>19</v>
      </c>
    </row>
    <row r="22" spans="1:9" x14ac:dyDescent="0.3">
      <c r="A22" s="52"/>
      <c r="B22" s="7" t="s">
        <v>35</v>
      </c>
      <c r="C22" s="13">
        <v>45</v>
      </c>
      <c r="D22" s="13">
        <v>64</v>
      </c>
      <c r="E22" s="40"/>
      <c r="F22" s="40"/>
      <c r="G22" s="40"/>
      <c r="H22" s="40"/>
      <c r="I22" s="12">
        <v>19</v>
      </c>
    </row>
    <row r="23" spans="1:9" x14ac:dyDescent="0.3">
      <c r="A23" s="52" t="s">
        <v>36</v>
      </c>
      <c r="B23" s="7" t="s">
        <v>37</v>
      </c>
      <c r="C23" s="11">
        <v>64</v>
      </c>
      <c r="D23" s="11">
        <v>90</v>
      </c>
      <c r="E23" s="40"/>
      <c r="F23" s="40"/>
      <c r="G23" s="40"/>
      <c r="H23" s="40"/>
      <c r="I23" s="12">
        <v>12</v>
      </c>
    </row>
    <row r="24" spans="1:9" x14ac:dyDescent="0.3">
      <c r="A24" s="52"/>
      <c r="B24" s="7" t="s">
        <v>38</v>
      </c>
      <c r="C24" s="11">
        <v>90</v>
      </c>
      <c r="D24" s="11">
        <v>128</v>
      </c>
      <c r="E24" s="40"/>
      <c r="F24" s="40"/>
      <c r="G24" s="40"/>
      <c r="H24" s="40"/>
      <c r="I24" s="12">
        <v>4</v>
      </c>
    </row>
    <row r="25" spans="1:9" x14ac:dyDescent="0.3">
      <c r="A25" s="52"/>
      <c r="B25" s="7" t="s">
        <v>39</v>
      </c>
      <c r="C25" s="11">
        <v>128</v>
      </c>
      <c r="D25" s="11">
        <v>180</v>
      </c>
      <c r="E25" s="40"/>
      <c r="F25" s="40"/>
      <c r="G25" s="40"/>
      <c r="H25" s="40"/>
      <c r="I25" s="12"/>
    </row>
    <row r="26" spans="1:9" x14ac:dyDescent="0.3">
      <c r="A26" s="52"/>
      <c r="B26" s="7" t="s">
        <v>40</v>
      </c>
      <c r="C26" s="11">
        <v>180</v>
      </c>
      <c r="D26" s="11">
        <v>256</v>
      </c>
      <c r="E26" s="40"/>
      <c r="F26" s="40"/>
      <c r="G26" s="40"/>
      <c r="H26" s="40"/>
      <c r="I26" s="12"/>
    </row>
    <row r="27" spans="1:9" x14ac:dyDescent="0.3">
      <c r="A27" s="41" t="s">
        <v>41</v>
      </c>
      <c r="B27" s="7" t="s">
        <v>37</v>
      </c>
      <c r="C27" s="11">
        <v>256</v>
      </c>
      <c r="D27" s="11">
        <v>362</v>
      </c>
      <c r="E27" s="40"/>
      <c r="F27" s="40"/>
      <c r="G27" s="40"/>
      <c r="H27" s="40"/>
      <c r="I27" s="12"/>
    </row>
    <row r="28" spans="1:9" x14ac:dyDescent="0.3">
      <c r="A28" s="41"/>
      <c r="B28" s="7" t="s">
        <v>38</v>
      </c>
      <c r="C28" s="11">
        <v>362</v>
      </c>
      <c r="D28" s="11">
        <v>512</v>
      </c>
      <c r="E28" s="40"/>
      <c r="F28" s="40"/>
      <c r="G28" s="40"/>
      <c r="H28" s="40"/>
      <c r="I28" s="12"/>
    </row>
    <row r="29" spans="1:9" x14ac:dyDescent="0.3">
      <c r="A29" s="41"/>
      <c r="B29" s="7" t="s">
        <v>39</v>
      </c>
      <c r="C29" s="11">
        <v>512</v>
      </c>
      <c r="D29" s="11">
        <v>1024</v>
      </c>
      <c r="E29" s="40"/>
      <c r="F29" s="40"/>
      <c r="G29" s="40"/>
      <c r="H29" s="40"/>
      <c r="I29" s="12"/>
    </row>
    <row r="30" spans="1:9" ht="15" thickBot="1" x14ac:dyDescent="0.35">
      <c r="A30" s="41"/>
      <c r="B30" s="7" t="s">
        <v>40</v>
      </c>
      <c r="C30" s="11">
        <v>1024</v>
      </c>
      <c r="D30" s="11">
        <v>2048</v>
      </c>
      <c r="E30" s="40"/>
      <c r="F30" s="40"/>
      <c r="G30" s="40"/>
      <c r="H30" s="42"/>
      <c r="I30" s="14"/>
    </row>
    <row r="31" spans="1:9" ht="15" thickBot="1" x14ac:dyDescent="0.35">
      <c r="A31" s="15"/>
      <c r="B31" s="16"/>
      <c r="C31" s="17"/>
      <c r="D31" s="17"/>
      <c r="E31" s="18"/>
      <c r="F31" s="18"/>
      <c r="G31" s="18"/>
      <c r="H31" s="19" t="s">
        <v>42</v>
      </c>
      <c r="I31" s="20">
        <f>SUM(I13:I30)</f>
        <v>100</v>
      </c>
    </row>
    <row r="32" spans="1:9" x14ac:dyDescent="0.3">
      <c r="A32" s="43" t="s">
        <v>43</v>
      </c>
      <c r="B32" s="44"/>
      <c r="C32" s="44"/>
      <c r="D32" s="44"/>
      <c r="E32" s="44"/>
      <c r="F32" s="44"/>
      <c r="G32" s="45"/>
      <c r="H32" s="21"/>
      <c r="I32" s="21"/>
    </row>
    <row r="33" spans="1:9" ht="57.6" x14ac:dyDescent="0.3">
      <c r="A33" s="46"/>
      <c r="B33" s="47"/>
      <c r="C33" s="47"/>
      <c r="D33" s="47"/>
      <c r="E33" s="47"/>
      <c r="F33" s="47"/>
      <c r="G33" s="48"/>
      <c r="H33" s="22" t="s">
        <v>44</v>
      </c>
      <c r="I33" s="23" t="s">
        <v>45</v>
      </c>
    </row>
    <row r="34" spans="1:9" x14ac:dyDescent="0.3">
      <c r="A34" s="49"/>
      <c r="B34" s="50"/>
      <c r="C34" s="50"/>
      <c r="D34" s="50"/>
      <c r="E34" s="50"/>
      <c r="F34" s="50"/>
      <c r="G34" s="51"/>
      <c r="H34" s="11">
        <v>1</v>
      </c>
      <c r="I34" s="7">
        <v>2580</v>
      </c>
    </row>
    <row r="35" spans="1:9" x14ac:dyDescent="0.3">
      <c r="A35" s="6"/>
      <c r="B35" s="6"/>
      <c r="C35" s="6"/>
      <c r="D35" s="6"/>
      <c r="E35" s="6"/>
      <c r="F35" s="6"/>
      <c r="G35" s="6"/>
      <c r="H35" s="11">
        <v>2</v>
      </c>
      <c r="I35" s="7">
        <v>5260</v>
      </c>
    </row>
    <row r="36" spans="1:9" x14ac:dyDescent="0.3">
      <c r="A36" s="12" t="s">
        <v>46</v>
      </c>
      <c r="B36" s="9" t="s">
        <v>47</v>
      </c>
      <c r="C36" s="9" t="s">
        <v>48</v>
      </c>
      <c r="D36" s="9" t="s">
        <v>49</v>
      </c>
      <c r="E36" s="9" t="s">
        <v>50</v>
      </c>
      <c r="F36" s="9" t="s">
        <v>51</v>
      </c>
      <c r="G36" s="6"/>
      <c r="H36" s="11">
        <v>3</v>
      </c>
      <c r="I36" s="7">
        <v>2600</v>
      </c>
    </row>
    <row r="37" spans="1:9" x14ac:dyDescent="0.3">
      <c r="A37" s="7" t="s">
        <v>52</v>
      </c>
      <c r="B37" s="24">
        <v>1870</v>
      </c>
      <c r="C37" s="24">
        <v>1200</v>
      </c>
      <c r="D37" s="24">
        <v>190</v>
      </c>
      <c r="E37" s="24">
        <v>540</v>
      </c>
      <c r="F37" s="24">
        <v>600</v>
      </c>
      <c r="G37" s="6"/>
      <c r="H37" s="11">
        <v>4</v>
      </c>
      <c r="I37" s="7">
        <v>2900</v>
      </c>
    </row>
    <row r="38" spans="1:9" x14ac:dyDescent="0.3">
      <c r="A38" s="7" t="s">
        <v>53</v>
      </c>
      <c r="B38" s="24">
        <v>770</v>
      </c>
      <c r="C38" s="24">
        <v>680</v>
      </c>
      <c r="D38" s="24">
        <v>115</v>
      </c>
      <c r="E38" s="24">
        <v>360</v>
      </c>
      <c r="F38" s="24">
        <v>465</v>
      </c>
      <c r="G38" s="6"/>
      <c r="H38" s="11">
        <v>5</v>
      </c>
      <c r="I38" s="7">
        <v>2430</v>
      </c>
    </row>
    <row r="39" spans="1:9" x14ac:dyDescent="0.3">
      <c r="A39" s="7" t="s">
        <v>54</v>
      </c>
      <c r="B39" s="24">
        <v>700</v>
      </c>
      <c r="C39" s="24">
        <v>290</v>
      </c>
      <c r="D39" s="24">
        <v>59</v>
      </c>
      <c r="E39" s="24">
        <v>290</v>
      </c>
      <c r="F39" s="24">
        <v>260</v>
      </c>
      <c r="G39" s="6"/>
      <c r="H39" s="11">
        <v>6</v>
      </c>
      <c r="I39" s="7">
        <v>2580</v>
      </c>
    </row>
    <row r="40" spans="1:9" x14ac:dyDescent="0.3">
      <c r="A40" s="6"/>
      <c r="B40" s="6"/>
      <c r="C40" s="6"/>
      <c r="D40" s="6"/>
      <c r="E40" s="6"/>
      <c r="F40" s="6"/>
      <c r="G40" s="6"/>
      <c r="H40" s="11">
        <v>7</v>
      </c>
      <c r="I40" s="7">
        <v>3000</v>
      </c>
    </row>
    <row r="41" spans="1:9" x14ac:dyDescent="0.3">
      <c r="A41" s="25" t="s">
        <v>55</v>
      </c>
      <c r="B41" s="37" t="s">
        <v>56</v>
      </c>
      <c r="C41" s="37"/>
      <c r="D41" s="37" t="s">
        <v>57</v>
      </c>
      <c r="E41" s="37"/>
      <c r="F41" s="6"/>
      <c r="G41" s="6"/>
      <c r="H41" s="11">
        <v>8</v>
      </c>
      <c r="I41" s="7">
        <v>2600</v>
      </c>
    </row>
    <row r="42" spans="1:9" x14ac:dyDescent="0.3">
      <c r="A42" s="25" t="s">
        <v>58</v>
      </c>
      <c r="B42" s="38"/>
      <c r="C42" s="39"/>
      <c r="D42" s="40"/>
      <c r="E42" s="40"/>
      <c r="F42" s="6"/>
      <c r="G42" s="6"/>
      <c r="H42" s="11">
        <v>9</v>
      </c>
      <c r="I42" s="7">
        <v>2400</v>
      </c>
    </row>
    <row r="43" spans="1:9" x14ac:dyDescent="0.3">
      <c r="A43" s="25" t="s">
        <v>59</v>
      </c>
      <c r="B43" s="38"/>
      <c r="C43" s="39"/>
      <c r="D43" s="40"/>
      <c r="E43" s="40"/>
      <c r="F43" s="6"/>
      <c r="G43" s="6"/>
      <c r="H43" s="11">
        <v>10</v>
      </c>
      <c r="I43" s="7">
        <v>2230</v>
      </c>
    </row>
    <row r="44" spans="1:9" x14ac:dyDescent="0.3">
      <c r="A44" s="26"/>
      <c r="B44" s="27"/>
      <c r="C44" s="27"/>
      <c r="D44" s="6"/>
      <c r="E44" s="6"/>
      <c r="F44" s="6"/>
      <c r="G44" s="6"/>
      <c r="H44" s="28"/>
      <c r="I44" s="7">
        <v>2900</v>
      </c>
    </row>
    <row r="51" spans="1:5" x14ac:dyDescent="0.3">
      <c r="A51" t="s">
        <v>60</v>
      </c>
    </row>
    <row r="52" spans="1:5" ht="40.200000000000003" x14ac:dyDescent="0.3">
      <c r="A52" s="29" t="s">
        <v>61</v>
      </c>
      <c r="B52" s="29" t="s">
        <v>62</v>
      </c>
      <c r="C52" s="29" t="s">
        <v>63</v>
      </c>
      <c r="D52" s="29" t="s">
        <v>64</v>
      </c>
      <c r="E52" s="29" t="s">
        <v>65</v>
      </c>
    </row>
    <row r="53" spans="1:5" x14ac:dyDescent="0.3">
      <c r="A53" s="29" t="s">
        <v>66</v>
      </c>
      <c r="B53" s="29"/>
      <c r="C53" s="29"/>
      <c r="D53" s="29"/>
      <c r="E53" s="29"/>
    </row>
    <row r="54" spans="1:5" x14ac:dyDescent="0.3">
      <c r="A54" s="30"/>
      <c r="B54" s="30"/>
      <c r="C54" s="30"/>
      <c r="D54" s="31">
        <v>0</v>
      </c>
      <c r="E54" s="31">
        <v>0</v>
      </c>
    </row>
    <row r="55" spans="1:5" x14ac:dyDescent="0.3">
      <c r="A55" s="32" t="s">
        <v>29</v>
      </c>
      <c r="B55" s="33">
        <f>+I13</f>
        <v>0</v>
      </c>
      <c r="C55" s="34">
        <v>1.4141999999999999</v>
      </c>
      <c r="D55" s="35">
        <f>100*B55/$B$72</f>
        <v>0</v>
      </c>
      <c r="E55" s="35">
        <f t="shared" ref="E55:E65" si="0">+E54+D55</f>
        <v>0</v>
      </c>
    </row>
    <row r="56" spans="1:5" x14ac:dyDescent="0.3">
      <c r="A56" s="32" t="s">
        <v>67</v>
      </c>
      <c r="B56" s="33">
        <f t="shared" ref="B56" si="1">+I14</f>
        <v>1</v>
      </c>
      <c r="C56" s="34">
        <v>2.8283999999999998</v>
      </c>
      <c r="D56" s="35">
        <f t="shared" ref="D56:D65" si="2">100*B56/$B$72</f>
        <v>1</v>
      </c>
      <c r="E56" s="35">
        <f t="shared" si="0"/>
        <v>1</v>
      </c>
    </row>
    <row r="57" spans="1:5" x14ac:dyDescent="0.3">
      <c r="A57" s="32" t="s">
        <v>68</v>
      </c>
      <c r="B57" s="33">
        <v>8</v>
      </c>
      <c r="C57" s="34">
        <v>5.6569000000000003</v>
      </c>
      <c r="D57" s="35">
        <f t="shared" si="2"/>
        <v>8</v>
      </c>
      <c r="E57" s="35">
        <f t="shared" si="0"/>
        <v>9</v>
      </c>
    </row>
    <row r="58" spans="1:5" x14ac:dyDescent="0.3">
      <c r="A58" s="32" t="s">
        <v>69</v>
      </c>
      <c r="B58" s="33">
        <v>11</v>
      </c>
      <c r="C58" s="34">
        <v>11.313700000000001</v>
      </c>
      <c r="D58" s="35">
        <f t="shared" si="2"/>
        <v>11</v>
      </c>
      <c r="E58" s="35">
        <f t="shared" si="0"/>
        <v>20</v>
      </c>
    </row>
    <row r="59" spans="1:5" x14ac:dyDescent="0.3">
      <c r="A59" s="32" t="s">
        <v>70</v>
      </c>
      <c r="B59" s="33">
        <v>26</v>
      </c>
      <c r="C59" s="34">
        <v>22.627400000000002</v>
      </c>
      <c r="D59" s="35">
        <f t="shared" si="2"/>
        <v>26</v>
      </c>
      <c r="E59" s="35">
        <f t="shared" si="0"/>
        <v>46</v>
      </c>
    </row>
    <row r="60" spans="1:5" x14ac:dyDescent="0.3">
      <c r="A60" s="32" t="s">
        <v>71</v>
      </c>
      <c r="B60" s="33">
        <v>38</v>
      </c>
      <c r="C60" s="34">
        <v>45.254800000000003</v>
      </c>
      <c r="D60" s="35">
        <f t="shared" si="2"/>
        <v>38</v>
      </c>
      <c r="E60" s="35">
        <f t="shared" si="0"/>
        <v>84</v>
      </c>
    </row>
    <row r="61" spans="1:5" x14ac:dyDescent="0.3">
      <c r="A61" s="32" t="s">
        <v>72</v>
      </c>
      <c r="B61" s="33">
        <v>16</v>
      </c>
      <c r="C61" s="34">
        <v>90.509699999999995</v>
      </c>
      <c r="D61" s="35">
        <f t="shared" si="2"/>
        <v>16</v>
      </c>
      <c r="E61" s="35">
        <f t="shared" si="0"/>
        <v>100</v>
      </c>
    </row>
    <row r="62" spans="1:5" x14ac:dyDescent="0.3">
      <c r="A62" s="32" t="s">
        <v>73</v>
      </c>
      <c r="B62" s="33">
        <v>0</v>
      </c>
      <c r="C62" s="34">
        <v>181.01929999999999</v>
      </c>
      <c r="D62" s="35">
        <f t="shared" si="2"/>
        <v>0</v>
      </c>
      <c r="E62" s="35">
        <f t="shared" si="0"/>
        <v>100</v>
      </c>
    </row>
    <row r="63" spans="1:5" x14ac:dyDescent="0.3">
      <c r="A63" s="32" t="s">
        <v>74</v>
      </c>
      <c r="B63" s="33">
        <v>0</v>
      </c>
      <c r="C63" s="34">
        <v>362.03870000000001</v>
      </c>
      <c r="D63" s="35">
        <f t="shared" si="2"/>
        <v>0</v>
      </c>
      <c r="E63" s="35">
        <f t="shared" si="0"/>
        <v>100</v>
      </c>
    </row>
    <row r="64" spans="1:5" x14ac:dyDescent="0.3">
      <c r="A64" s="32" t="s">
        <v>75</v>
      </c>
      <c r="B64" s="33">
        <v>0</v>
      </c>
      <c r="C64" s="34">
        <v>724.07730000000004</v>
      </c>
      <c r="D64" s="35">
        <f t="shared" si="2"/>
        <v>0</v>
      </c>
      <c r="E64" s="35">
        <f t="shared" si="0"/>
        <v>100</v>
      </c>
    </row>
    <row r="65" spans="1:5" x14ac:dyDescent="0.3">
      <c r="A65" s="75" t="s">
        <v>76</v>
      </c>
      <c r="B65" s="76">
        <v>0</v>
      </c>
      <c r="C65" s="77">
        <v>1448.1547</v>
      </c>
      <c r="D65" s="78">
        <f t="shared" si="2"/>
        <v>0</v>
      </c>
      <c r="E65" s="78">
        <f t="shared" si="0"/>
        <v>100</v>
      </c>
    </row>
    <row r="66" spans="1:5" x14ac:dyDescent="0.3">
      <c r="A66" s="81" t="s">
        <v>77</v>
      </c>
      <c r="B66" s="79">
        <f>+C58-((C58-C57)/((E58-E57)/(E58-10)))</f>
        <v>6.171154545454546</v>
      </c>
      <c r="C66" s="80" t="s">
        <v>78</v>
      </c>
      <c r="D66" s="80"/>
      <c r="E66" s="80"/>
    </row>
    <row r="67" spans="1:5" x14ac:dyDescent="0.3">
      <c r="A67" s="81" t="s">
        <v>79</v>
      </c>
      <c r="B67" s="79">
        <f>+C58-((C58-C57)/((E58-E57)/(E58-16)))</f>
        <v>9.2566818181818178</v>
      </c>
      <c r="C67" s="80" t="s">
        <v>80</v>
      </c>
      <c r="D67" s="80"/>
      <c r="E67" s="80"/>
    </row>
    <row r="68" spans="1:5" x14ac:dyDescent="0.3">
      <c r="A68" s="81" t="s">
        <v>81</v>
      </c>
      <c r="B68" s="79">
        <f>+C60-((C60-C59)/((E60-E59)/(E60-50)))</f>
        <v>25.009231578947372</v>
      </c>
      <c r="C68" s="80" t="s">
        <v>82</v>
      </c>
      <c r="D68" s="80"/>
      <c r="E68" s="80"/>
    </row>
    <row r="69" spans="1:5" x14ac:dyDescent="0.3">
      <c r="A69" s="81" t="s">
        <v>83</v>
      </c>
      <c r="B69" s="79">
        <f>+C60-((C60-C59)/((E60-E59)/(E60-75)))</f>
        <v>39.895678947368424</v>
      </c>
      <c r="C69" s="80" t="s">
        <v>84</v>
      </c>
      <c r="D69" s="80"/>
      <c r="E69" s="80"/>
    </row>
    <row r="70" spans="1:5" x14ac:dyDescent="0.3">
      <c r="A70" s="81" t="s">
        <v>85</v>
      </c>
      <c r="B70" s="79">
        <f>+C61-((C61-C60)/((E61-E60)/(E61-84)))</f>
        <v>45.254800000000003</v>
      </c>
      <c r="C70" s="80" t="s">
        <v>84</v>
      </c>
      <c r="D70" s="80"/>
      <c r="E70" s="80"/>
    </row>
    <row r="71" spans="1:5" x14ac:dyDescent="0.3">
      <c r="A71" s="81" t="s">
        <v>86</v>
      </c>
      <c r="B71" s="79">
        <f>+C61-((C61-C60)/((E61-E60)/(E61-90)))</f>
        <v>62.225387499999997</v>
      </c>
      <c r="C71" s="80" t="s">
        <v>84</v>
      </c>
      <c r="D71" s="80"/>
      <c r="E71" s="80"/>
    </row>
    <row r="72" spans="1:5" x14ac:dyDescent="0.3">
      <c r="B72" s="36">
        <f>SUM(B55:B65)</f>
        <v>100</v>
      </c>
    </row>
  </sheetData>
  <mergeCells count="49">
    <mergeCell ref="B7:E7"/>
    <mergeCell ref="G7:I7"/>
    <mergeCell ref="A1:B4"/>
    <mergeCell ref="C1:I2"/>
    <mergeCell ref="C3:I4"/>
    <mergeCell ref="B6:E6"/>
    <mergeCell ref="G6:I6"/>
    <mergeCell ref="B8:E8"/>
    <mergeCell ref="G8:I8"/>
    <mergeCell ref="B9:I9"/>
    <mergeCell ref="A10:I10"/>
    <mergeCell ref="A11:B12"/>
    <mergeCell ref="C11:D11"/>
    <mergeCell ref="E11:H12"/>
    <mergeCell ref="I11:I12"/>
    <mergeCell ref="E13:H13"/>
    <mergeCell ref="A14:A22"/>
    <mergeCell ref="E14:H14"/>
    <mergeCell ref="E15:H15"/>
    <mergeCell ref="E16:H16"/>
    <mergeCell ref="E17:H17"/>
    <mergeCell ref="E18:H18"/>
    <mergeCell ref="E19:H19"/>
    <mergeCell ref="E20:H20"/>
    <mergeCell ref="E21:H21"/>
    <mergeCell ref="A32:G34"/>
    <mergeCell ref="E22:H22"/>
    <mergeCell ref="A23:A26"/>
    <mergeCell ref="E23:H23"/>
    <mergeCell ref="E24:H24"/>
    <mergeCell ref="E25:H25"/>
    <mergeCell ref="E26:H26"/>
    <mergeCell ref="A27:A30"/>
    <mergeCell ref="E27:H27"/>
    <mergeCell ref="E28:H28"/>
    <mergeCell ref="E29:H29"/>
    <mergeCell ref="E30:H30"/>
    <mergeCell ref="C71:E71"/>
    <mergeCell ref="B41:C41"/>
    <mergeCell ref="D41:E41"/>
    <mergeCell ref="B42:C42"/>
    <mergeCell ref="D42:E42"/>
    <mergeCell ref="B43:C43"/>
    <mergeCell ref="D43:E43"/>
    <mergeCell ref="C66:E66"/>
    <mergeCell ref="C67:E67"/>
    <mergeCell ref="C68:E68"/>
    <mergeCell ref="C69:E69"/>
    <mergeCell ref="C70:E7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resumen</vt:lpstr>
      <vt:lpstr>captacion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2015-06-05T18:17:20Z</dcterms:created>
  <dcterms:modified xsi:type="dcterms:W3CDTF">2021-05-06T15:31:14Z</dcterms:modified>
</cp:coreProperties>
</file>